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B\Avisos\OE3.1\2025\Jan_Abr\Aerogares\AvisoAmpliaçãoInfraestruturasAeroportuáriasRAA_1º Aviso\"/>
    </mc:Choice>
  </mc:AlternateContent>
  <xr:revisionPtr revIDLastSave="0" documentId="8_{A3E54A25-58B4-4238-851C-AE55ECDF2D0B}" xr6:coauthVersionLast="47" xr6:coauthVersionMax="47" xr10:uidLastSave="{00000000-0000-0000-0000-000000000000}"/>
  <bookViews>
    <workbookView xWindow="-108" yWindow="-108" windowWidth="23256" windowHeight="13896" xr2:uid="{0ABF5539-675F-44C4-A2E0-C275CC98E28C}"/>
  </bookViews>
  <sheets>
    <sheet name="CS_AmpliaçãoInfra_RAA" sheetId="1" r:id="rId1"/>
    <sheet name="Folha1" sheetId="3" r:id="rId2"/>
    <sheet name="3.1_IE_Ferr" sheetId="2" state="hidden" r:id="rId3"/>
  </sheets>
  <definedNames>
    <definedName name="_xlnm._FilterDatabase" localSheetId="2" hidden="1">'3.1_IE_Ferr'!$A$10:$H$19</definedName>
    <definedName name="_xlnm._FilterDatabase" localSheetId="0" hidden="1">CS_AmpliaçãoInfra_RAA!$A$4:$H$12</definedName>
    <definedName name="_xlnm.Print_Area" localSheetId="2">'3.1_IE_Ferr'!$A$1:$I$21</definedName>
    <definedName name="_xlnm.Print_Area" localSheetId="0">CS_AmpliaçãoInfra_RAA!$B$1:$H$16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L4" i="1"/>
  <c r="K14" i="1"/>
  <c r="K13" i="1"/>
  <c r="L9" i="1"/>
  <c r="K11" i="1"/>
  <c r="K5" i="1"/>
  <c r="K4" i="1"/>
  <c r="L7" i="1" l="1"/>
  <c r="K17" i="1"/>
  <c r="K12" i="1"/>
  <c r="K10" i="1"/>
  <c r="K9" i="1"/>
  <c r="K8" i="1"/>
  <c r="K7" i="1"/>
  <c r="K6" i="1"/>
  <c r="K15" i="1" l="1"/>
  <c r="C22" i="2" l="1"/>
  <c r="B22" i="2"/>
</calcChain>
</file>

<file path=xl/sharedStrings.xml><?xml version="1.0" encoding="utf-8"?>
<sst xmlns="http://schemas.openxmlformats.org/spreadsheetml/2006/main" count="127" uniqueCount="88">
  <si>
    <t>Critérios de Seleção</t>
  </si>
  <si>
    <t>Densificação dos Critérios de Seleção</t>
  </si>
  <si>
    <t>Parâmetros de Avaliação dos Critérios e Subcritérios de seleção (caso existam)</t>
  </si>
  <si>
    <t>N1</t>
  </si>
  <si>
    <t>N2</t>
  </si>
  <si>
    <t>N3</t>
  </si>
  <si>
    <t>A - Adequação à Estratégia
(25%)</t>
  </si>
  <si>
    <t>Contributo da operação para os indicadores de realização e de resultado do Programa</t>
  </si>
  <si>
    <t>Adequação da operação aos objetivos e medidas de política pública na respetiva área de intervenção</t>
  </si>
  <si>
    <t>B - Capacidade de Execução
(20%)</t>
  </si>
  <si>
    <t>Capacidade de gestão e implementação do projeto</t>
  </si>
  <si>
    <t>Será avaliada a robustez da equipa responsável pela operação, incluindo o planeamento, a execução e o acompanhamento e monotorização da operação e os recursos técnicos disponíveis</t>
  </si>
  <si>
    <t>Capacidade financeira do projeto</t>
  </si>
  <si>
    <t>Será avaliada a capacidade de mobilização dos recursos financeiros e da sua disponibilidade/autorização orçamental</t>
  </si>
  <si>
    <t>C - Impacto
(30%)</t>
  </si>
  <si>
    <t>Contributo da operação para o desenvolvimento de sectores de atividade estratégicos</t>
  </si>
  <si>
    <t>Será avaliado o contributo da operação para a redução global dos tempos de percurso de transporte, tendo em vista a melhoria da mobilidade e/ou da competitividade nacional/regional</t>
  </si>
  <si>
    <t>D - Qualidade
(25%)</t>
  </si>
  <si>
    <t>Abordagem integrada, complementaridade e sinergias</t>
  </si>
  <si>
    <t>Coerência e adequação do projeto e do plano de trabalho face ao diagnóstico  de necessidades e aos objetivos visados</t>
  </si>
  <si>
    <t>Será avaliado se a operação evidencia a adequação dos investimentos a realizar, face aos objetivos da mesma</t>
  </si>
  <si>
    <t>Anexo 9 - Metodologia a aplicar aos critérios de seleção aprovados pelo Comité de Acompanhamento do Sustentável 2030</t>
  </si>
  <si>
    <t>Data de Aprovação: 27.03.2023 (Construção de nova via ferroviária (inclui variantes e duplicação da via); Eletrificação da via ferroviária; Renovação de via ferroviária; Sistema de Sinalização e Telecomunicações e Material Circulante Ferroviário) e 08.02.2024 (Terminais Multimodais (RTE) e Estudos, projetos, planos e outras ações imateriais)</t>
  </si>
  <si>
    <t xml:space="preserve">Data de Revisão: </t>
  </si>
  <si>
    <t>Tipologias de Operação</t>
  </si>
  <si>
    <t>Objetivo de Política: OP3 - Europa mais conectada</t>
  </si>
  <si>
    <t xml:space="preserve">Objetivo Específico: RSO3.1 - Rede transeuropeia de transportes </t>
  </si>
  <si>
    <t>Vias Ferroviárias (RTE)</t>
  </si>
  <si>
    <t>Material Circulante Ferroviário</t>
  </si>
  <si>
    <t>Estudos, projetos, planos e outras ações imateriais</t>
  </si>
  <si>
    <t>Tipologia de Ação: RSO3.1-01 - Infraestrutura ferroviária (RTE-T)</t>
  </si>
  <si>
    <t>Tipologia de Intervenção: RSO3.1-01-01 - Infraestrutura ferroviária (RTE-T)</t>
  </si>
  <si>
    <t>Enquadramento:
Os investimentos a apoiar no âmbito da referida Tipologia de Intervenção visam completar a modernização e eletrificação da rede ferroviária nacional e aumentar a capacidade nos territórios de maior procura, bem como apoiar a intermodalidade para passageiros e mercadorias, contribuindo de forma significativa para completar as infraestruturas de transporte pertencentes à RTE-T, priorizando a rede principal e implementando a eletromobilidade e a interoperabilidade da rede ferroviária global RTE-T</t>
  </si>
  <si>
    <t>Critérios N1</t>
  </si>
  <si>
    <t>Ponderação N1
 (%)</t>
  </si>
  <si>
    <t>Subcritérios N2</t>
  </si>
  <si>
    <t>Subcritérios N3</t>
  </si>
  <si>
    <t>Mínimo</t>
  </si>
  <si>
    <t>Máximo</t>
  </si>
  <si>
    <t>Descrição</t>
  </si>
  <si>
    <t xml:space="preserve">Densificação dos Critérios </t>
  </si>
  <si>
    <t>Adequação à Estratégia</t>
  </si>
  <si>
    <t>Contributo da operação para os indicadores de realização e de resultado definidos para o Objetivo Específico</t>
  </si>
  <si>
    <t>Será avaliado o contributo da operação para o indicador de realização definido para o Objetivo Específico:
Infraestruturas Ferroviárias  - Extensão de vias ferroviárias reconstruidas ou modernizadas - RTE-T
Material Circulante  - Capacidade do material circulante respeitador do ambiente para transporte público coletivo
Sistema de Sinalização e Telecomunicações  - Extensão das vias ferroviárias em funcionamento equipadas com o Sistema Europeu de Gestão do Tráfego Ferroviário - RTE-T</t>
  </si>
  <si>
    <t>X</t>
  </si>
  <si>
    <t>Será avaliado o contributo da operação para o indicador de resultado definido para o Objetivo Específico:
Infraestruturas Ferroviárias (para transporte de passageiros)  - Utilizadores anuais de vias ferroviárias recém-construidas, melhoradas, reconstruidas ou modernizadas
Infraestruturas Ferroviárias (para transporte de mercadorias)  - Transporte de mercadorias por caminho de ferro</t>
  </si>
  <si>
    <t>Melhoria da conetividade de Portugal com o resto da Europa e do mundo</t>
  </si>
  <si>
    <t>Será avaliado o contributo da operação para a conetividade de Portugal com o resto da Europa e do mundo, através do aumento da competitividade e sustentabilidade do sistema ferroviário nacional inserido na Rede Transeuropeia de Transportes (RTE-T)</t>
  </si>
  <si>
    <t>Capacidade de Execução</t>
  </si>
  <si>
    <t>Capacidade técnica de implementação da operação</t>
  </si>
  <si>
    <t>Capacidade financeira de execução do projeto</t>
  </si>
  <si>
    <t>Impacto</t>
  </si>
  <si>
    <t>Redução global dos tempos de percurso</t>
  </si>
  <si>
    <t>Incremento na oferta de serviços de transportes de mercadorias e/ou de passageiros</t>
  </si>
  <si>
    <t>Será avaliado o contributo para o incremento na oferta de serviços de transportes de mercadorias e/ou de passageiros</t>
  </si>
  <si>
    <t>Redução da sinistralidade e congestionamento</t>
  </si>
  <si>
    <t>Será avaliado o contibuto da operação na redução da sinistralidade e do congestionamente do trafego</t>
  </si>
  <si>
    <t>X (*)</t>
  </si>
  <si>
    <t>Qualidade</t>
  </si>
  <si>
    <t>Melhoria da intermodalidade e interoperabilidade das infraestruturas</t>
  </si>
  <si>
    <t>Será avaliado o contributo da operação para a melhoria da intermodalidade, primordialmente entre os portos e a rede ferroviária inserida na Rede Transeuropeia de Transportes – RTE-T, bem como da interoperabilidade das infraestruturas de transportes</t>
  </si>
  <si>
    <t>Complementaridade e sinergias com intervenções financiadas por outros instrumentos de financiamento comunitários e/ou nacionais</t>
  </si>
  <si>
    <t>Será avaliado se a operação tem complementaridade e sinergias com intervenções cofinanciadas por outros instrumentos de financiamento comunitários e/ou nacionais</t>
  </si>
  <si>
    <t>Adequação dos investimentos a realizar, face à concretização dos objetivos do projeto para a melhoria da rede de transporte</t>
  </si>
  <si>
    <t>(*) Não aplicável a operações de Eletrificação da via ferroviária</t>
  </si>
  <si>
    <t>CB1 - Adequação dos meios alocados à operação, face às dimensões recursos humanos e técnicos: 
- São fundamentadamente adequados às duas dimensões, face aos objetivos pretendidos: 5 pontos
- São fundamentadamente adequadas a uma dimensão, face aos objetivos pretendidos: 3 pontos
- Não existe fundamentação ou a mesma é insuficiente para demonstrar a sua adequação aos objetivos pretendidos: 0 pontos</t>
  </si>
  <si>
    <t>CB2 - Capacidade de mobilização dos recursos financeiros e da sua disponibilidade/autorização orçamental:
- Autorização e cobertura orçamental para a execução: 5 pontos
- Autorização e cobertura orçamental para o lançamento do investimento: 3 pontos
- Inscrição do projeto no plano de atividades e orçamento: 1 ponto
- Sem autorização e sem inscrição orçamental: 0 pontos</t>
  </si>
  <si>
    <t>Pontuação</t>
  </si>
  <si>
    <t>Ok!</t>
  </si>
  <si>
    <t>Ponderação</t>
  </si>
  <si>
    <t>Contributo da operação para os indicadores de realização definidos para o Objetivo Específico: 
- Aerogares RTE-T intervencionadas
 (Unidade de medida: Unidade)</t>
  </si>
  <si>
    <t>Contributo da operação para o indicador de resultado definido para o Objetivo Específico:
- Passageiros movimentados nas aerogares RTE-T intervencionadas 
(Unidade de medida: Nº de passageiros/ano)</t>
  </si>
  <si>
    <t xml:space="preserve">CA1 - Contributo do nº de  Aerogares RTE-T intervencionadas:
- A aerogare intervencionada integra a Rede Global da RTE-T: 5 Pontos
- A aerogare intervencionada não integra a RTE -T: 0 pontos
</t>
  </si>
  <si>
    <t>CA2 - Contributo do n.º de passageiros movimentados nas aerogares RTE-T intervencionadas:
- Igual ou superior a 1000 passageiros/ano: 5 pontos
- Igual ou superior a 750 passageiros/ano e inferior a 1000 passageiros/ano: 3 pontos
- Igual ou superior a 500 passageiros/ano e inferior a 750 passageiros/ano: 1 ponto
- Inferior a 500 passageiros/ano: 0 pontos.</t>
  </si>
  <si>
    <t>Contributo da operação para a conetividade de Portugal com o resto da Europa e/ou inter-ilhas, através do aumento da competitividade, pelo aumento da eficiência dos serviços, da oferta de condições para a realização de atividades logísticas e de turismo inserido nas Redes Transeuropeias de Transportes (RTE-T)</t>
  </si>
  <si>
    <t>CA3 - Contributo para a conetividade de Portugal com o resto da Europa e do mundo:
- Evidência do contributo elevado: 5 pontos
- Evidência do contributo médio: 3 pontos
- Evidência do contributo reduzido: 1 ponto
- Não contribui: 0 pontos</t>
  </si>
  <si>
    <t>Será avaliado o contributo da operação para a melhoria das condições básicas da operacionalidade das infraestruturas e equipamentos aeroportuários</t>
  </si>
  <si>
    <t>Será avaliado o contributo da operação ao nivel do incremento do número de passageiros movimentados nas aerogares RTE-T intervencionadas</t>
  </si>
  <si>
    <t>Será avaliado o contributo da operação para a melhoria da segurança e resiliência das infraestruturas e equipamentos aeroportuários</t>
  </si>
  <si>
    <t>CC1 - Contributo para a melhoria das condições básicas da operacionalidade das infraestruturas e equipamentos aeroportuários:
- Evidência do contributo elevado: 5 pontos
 - Evidência do contributo médio: 3 pontos
 - Evidência do contributo reduzido: 1 ponto
 - Não contribui: 0 pontos</t>
  </si>
  <si>
    <t>CC2 - Contributo para o incremento do número de passageiros movimentados nas aerogares RTE-T intervencionadas:
- Evidência do contributo elevado: 5 pontos
 - Evidência do contributo médio: 3 pontos
 - Evidência do contributo reduzido: 1 ponto
 - Não contribui: 0 pontos</t>
  </si>
  <si>
    <t>CC3 - Contributo para  a melhoria da segurança e resiliência das infraestruturas e equipamentos aeroportuários:
- Evidência do contributo elevado: 5 pontos
 - Evidência do contributo médio: 3 pontos
 - Evidência do contributo reduzido: 1 pontos
 - Não contribui: 0 pontos</t>
  </si>
  <si>
    <t>Será avaliado o contributo da operação para a melhoria da intermodalidade com outros modos de transporte e/ou interoperabilidade</t>
  </si>
  <si>
    <t>Será avaliado se a operação tem complementaridade  e sinergias com intervenções financiadas por outros instrumentos de financiamento comunitários e/ou nacionais</t>
  </si>
  <si>
    <t>CD1 - Contributo para a melhoria da intermodalidade, bem como da interoperabilidade das infraestruturas de transportes:
- Contributo elevado: 5 pontos
- Contributos médio: 3 pontos
- Contributo reduzido: 1 ponto
- Não contribui: 0 pontos</t>
  </si>
  <si>
    <t>CD2 - Complementaridade e sinergias da operação com intervenções financiadas por outros instrumentos de financiamento comunitários e/ou nacionais:
- Evidência de complementariedade e sinergias com operações apoiadas no âmbito do Portugal 2020: 5 pontos
- Evidência de complementaridade e sinergias com outras operações apoiadas: 3 pontos
- Não existe evidência de complementaridade: 0 pontos</t>
  </si>
  <si>
    <t>CD3 - Justificação da pertinência dos investimentos a realizar face à concretização dos objetivos estratégicos a alcançar:
- Elevada: 5 pontos
- Média: 3 pontos
- Reduzida: 1 ponto
- Não contribui: 0 pontos</t>
  </si>
  <si>
    <t>CF = {[0,25 * 0,50 * (0,50 * (CA1 + CA2) + (1*CA3) ]  + [0,20 * 0,50 * 1 * (CB1 + CB2)] +  [0,30 * 1 * (0,50*CC1 + 0,40*CC2 + 0,10*CC3)] +  [0,25 * 0,50 * (0,50 *(CD1 + CD2) + (1*CD3)]}  *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</si>
</sst>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0"/>
      <name val="Calibri"/>
      <family val="2"/>
    </font>
    <font>
      <b/>
      <sz val="8"/>
      <name val="Calibri"/>
      <family val="2"/>
    </font>
    <font>
      <b/>
      <sz val="7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</cellStyleXfs>
  <cellXfs count="197">
    <xf numFmtId="0" fontId="0" fillId="0" borderId="0" xfId="0"/>
    <xf numFmtId="0" fontId="4" fillId="0" borderId="1" xfId="1" applyBorder="1"/>
    <xf numFmtId="0" fontId="5" fillId="2" borderId="2" xfId="1" applyFont="1" applyFill="1" applyBorder="1"/>
    <xf numFmtId="0" fontId="5" fillId="2" borderId="2" xfId="1" applyFont="1" applyFill="1" applyBorder="1" applyAlignment="1">
      <alignment textRotation="1" wrapText="1"/>
    </xf>
    <xf numFmtId="0" fontId="4" fillId="0" borderId="2" xfId="1" applyBorder="1"/>
    <xf numFmtId="0" fontId="4" fillId="0" borderId="2" xfId="1" applyBorder="1" applyAlignment="1">
      <alignment horizontal="center" vertical="center"/>
    </xf>
    <xf numFmtId="0" fontId="4" fillId="0" borderId="3" xfId="1" applyBorder="1"/>
    <xf numFmtId="0" fontId="4" fillId="0" borderId="4" xfId="1" applyBorder="1"/>
    <xf numFmtId="0" fontId="6" fillId="0" borderId="1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4" fillId="0" borderId="7" xfId="1" applyBorder="1"/>
    <xf numFmtId="0" fontId="4" fillId="2" borderId="7" xfId="1" applyFill="1" applyBorder="1" applyAlignment="1">
      <alignment vertical="center"/>
    </xf>
    <xf numFmtId="0" fontId="3" fillId="2" borderId="4" xfId="2" applyFill="1" applyBorder="1" applyAlignment="1">
      <alignment vertical="center"/>
    </xf>
    <xf numFmtId="0" fontId="10" fillId="2" borderId="0" xfId="1" applyFont="1" applyFill="1" applyAlignment="1">
      <alignment horizontal="center" vertical="center" wrapText="1"/>
    </xf>
    <xf numFmtId="0" fontId="3" fillId="0" borderId="1" xfId="2" applyBorder="1"/>
    <xf numFmtId="0" fontId="3" fillId="0" borderId="3" xfId="2" applyBorder="1"/>
    <xf numFmtId="0" fontId="3" fillId="0" borderId="4" xfId="2" applyBorder="1"/>
    <xf numFmtId="0" fontId="4" fillId="0" borderId="9" xfId="1" applyBorder="1"/>
    <xf numFmtId="0" fontId="4" fillId="0" borderId="10" xfId="1" applyBorder="1"/>
    <xf numFmtId="0" fontId="5" fillId="2" borderId="11" xfId="1" applyFont="1" applyFill="1" applyBorder="1"/>
    <xf numFmtId="0" fontId="5" fillId="2" borderId="11" xfId="1" applyFont="1" applyFill="1" applyBorder="1" applyAlignment="1">
      <alignment textRotation="1" wrapText="1"/>
    </xf>
    <xf numFmtId="0" fontId="4" fillId="0" borderId="11" xfId="1" applyBorder="1"/>
    <xf numFmtId="0" fontId="4" fillId="0" borderId="11" xfId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0" fontId="5" fillId="2" borderId="4" xfId="1" applyFont="1" applyFill="1" applyBorder="1"/>
    <xf numFmtId="0" fontId="5" fillId="2" borderId="4" xfId="1" applyFont="1" applyFill="1" applyBorder="1" applyAlignment="1">
      <alignment textRotation="1" wrapText="1"/>
    </xf>
    <xf numFmtId="0" fontId="6" fillId="2" borderId="13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/>
    </xf>
    <xf numFmtId="0" fontId="8" fillId="0" borderId="0" xfId="4" applyFont="1" applyAlignment="1">
      <alignment vertical="center"/>
    </xf>
    <xf numFmtId="0" fontId="15" fillId="3" borderId="25" xfId="4" quotePrefix="1" applyFont="1" applyFill="1" applyBorder="1" applyAlignment="1">
      <alignment vertical="center" wrapText="1"/>
    </xf>
    <xf numFmtId="0" fontId="18" fillId="0" borderId="3" xfId="5" applyFont="1" applyBorder="1"/>
    <xf numFmtId="0" fontId="18" fillId="0" borderId="4" xfId="5" applyFont="1" applyBorder="1"/>
    <xf numFmtId="0" fontId="17" fillId="4" borderId="4" xfId="5" applyFont="1" applyFill="1" applyBorder="1" applyAlignment="1">
      <alignment horizontal="center" vertical="center"/>
    </xf>
    <xf numFmtId="0" fontId="17" fillId="4" borderId="4" xfId="7" applyFont="1" applyFill="1" applyBorder="1" applyAlignment="1">
      <alignment horizontal="center" vertical="center"/>
    </xf>
    <xf numFmtId="0" fontId="20" fillId="5" borderId="4" xfId="5" applyFont="1" applyFill="1" applyBorder="1" applyAlignment="1">
      <alignment horizontal="center" vertical="center"/>
    </xf>
    <xf numFmtId="0" fontId="19" fillId="0" borderId="2" xfId="8" applyFont="1" applyBorder="1" applyAlignment="1">
      <alignment horizontal="justify" vertical="center" wrapText="1"/>
    </xf>
    <xf numFmtId="0" fontId="19" fillId="0" borderId="3" xfId="5" applyFont="1" applyBorder="1" applyAlignment="1">
      <alignment horizontal="center" vertical="center" wrapText="1"/>
    </xf>
    <xf numFmtId="0" fontId="19" fillId="0" borderId="38" xfId="5" applyFont="1" applyBorder="1" applyAlignment="1">
      <alignment horizontal="center" vertical="center" wrapText="1"/>
    </xf>
    <xf numFmtId="0" fontId="19" fillId="0" borderId="4" xfId="8" applyFont="1" applyBorder="1" applyAlignment="1">
      <alignment horizontal="justify" vertical="center" wrapText="1"/>
    </xf>
    <xf numFmtId="0" fontId="16" fillId="4" borderId="4" xfId="5" applyFont="1" applyFill="1" applyBorder="1" applyAlignment="1">
      <alignment horizontal="left" vertical="center" wrapText="1"/>
    </xf>
    <xf numFmtId="0" fontId="19" fillId="2" borderId="4" xfId="8" quotePrefix="1" applyFont="1" applyFill="1" applyBorder="1" applyAlignment="1">
      <alignment vertical="center" wrapText="1"/>
    </xf>
    <xf numFmtId="0" fontId="16" fillId="4" borderId="4" xfId="9" applyFont="1" applyFill="1" applyBorder="1" applyAlignment="1">
      <alignment horizontal="left" vertical="center" wrapText="1"/>
    </xf>
    <xf numFmtId="0" fontId="19" fillId="0" borderId="4" xfId="8" quotePrefix="1" applyFont="1" applyBorder="1" applyAlignment="1">
      <alignment horizontal="justify" vertical="center" wrapText="1"/>
    </xf>
    <xf numFmtId="0" fontId="18" fillId="2" borderId="3" xfId="10" applyFont="1" applyFill="1" applyBorder="1" applyAlignment="1">
      <alignment vertical="center"/>
    </xf>
    <xf numFmtId="0" fontId="18" fillId="2" borderId="4" xfId="10" applyFont="1" applyFill="1" applyBorder="1" applyAlignment="1">
      <alignment vertical="center"/>
    </xf>
    <xf numFmtId="0" fontId="19" fillId="0" borderId="4" xfId="8" quotePrefix="1" applyFont="1" applyBorder="1" applyAlignment="1">
      <alignment vertical="center" wrapText="1"/>
    </xf>
    <xf numFmtId="0" fontId="18" fillId="0" borderId="3" xfId="10" applyFont="1" applyBorder="1"/>
    <xf numFmtId="0" fontId="18" fillId="0" borderId="4" xfId="10" applyFont="1" applyBorder="1"/>
    <xf numFmtId="0" fontId="19" fillId="2" borderId="4" xfId="8" quotePrefix="1" applyFont="1" applyFill="1" applyBorder="1" applyAlignment="1">
      <alignment horizontal="justify" vertical="center" wrapText="1"/>
    </xf>
    <xf numFmtId="0" fontId="18" fillId="0" borderId="10" xfId="5" applyFont="1" applyBorder="1"/>
    <xf numFmtId="0" fontId="18" fillId="0" borderId="3" xfId="5" applyFont="1" applyBorder="1" applyAlignment="1">
      <alignment horizontal="left" vertical="center" wrapText="1"/>
    </xf>
    <xf numFmtId="0" fontId="16" fillId="4" borderId="42" xfId="5" applyFont="1" applyFill="1" applyBorder="1" applyAlignment="1">
      <alignment horizontal="left" vertical="center" wrapText="1"/>
    </xf>
    <xf numFmtId="0" fontId="19" fillId="2" borderId="42" xfId="8" quotePrefix="1" applyFont="1" applyFill="1" applyBorder="1" applyAlignment="1">
      <alignment horizontal="justify" vertical="center" wrapText="1"/>
    </xf>
    <xf numFmtId="0" fontId="19" fillId="0" borderId="42" xfId="8" applyFont="1" applyBorder="1" applyAlignment="1">
      <alignment horizontal="justify" vertical="center" wrapText="1"/>
    </xf>
    <xf numFmtId="0" fontId="19" fillId="0" borderId="43" xfId="5" applyFont="1" applyBorder="1" applyAlignment="1">
      <alignment horizontal="center" vertical="center" wrapText="1"/>
    </xf>
    <xf numFmtId="0" fontId="19" fillId="0" borderId="44" xfId="5" applyFont="1" applyBorder="1" applyAlignment="1">
      <alignment horizontal="center" vertical="center" wrapText="1"/>
    </xf>
    <xf numFmtId="0" fontId="22" fillId="0" borderId="0" xfId="5" applyFont="1" applyAlignment="1">
      <alignment horizontal="left" vertical="center"/>
    </xf>
    <xf numFmtId="0" fontId="21" fillId="0" borderId="0" xfId="5" applyFont="1" applyAlignment="1">
      <alignment horizontal="center" vertical="center"/>
    </xf>
    <xf numFmtId="0" fontId="16" fillId="0" borderId="0" xfId="5" applyFont="1" applyAlignment="1">
      <alignment horizontal="left" vertical="center" wrapText="1"/>
    </xf>
    <xf numFmtId="0" fontId="19" fillId="0" borderId="0" xfId="8" quotePrefix="1" applyFont="1" applyAlignment="1">
      <alignment horizontal="justify" vertical="center" wrapText="1"/>
    </xf>
    <xf numFmtId="0" fontId="19" fillId="0" borderId="0" xfId="8" applyFont="1" applyAlignment="1">
      <alignment horizontal="justify" vertical="center" wrapText="1"/>
    </xf>
    <xf numFmtId="0" fontId="19" fillId="0" borderId="0" xfId="5" applyFont="1" applyAlignment="1">
      <alignment horizontal="center" vertical="center" wrapText="1"/>
    </xf>
    <xf numFmtId="0" fontId="23" fillId="0" borderId="0" xfId="5" applyFont="1"/>
    <xf numFmtId="0" fontId="18" fillId="0" borderId="0" xfId="5" applyFont="1"/>
    <xf numFmtId="0" fontId="23" fillId="0" borderId="0" xfId="5" applyFont="1" applyAlignment="1">
      <alignment textRotation="1" wrapText="1"/>
    </xf>
    <xf numFmtId="0" fontId="23" fillId="0" borderId="11" xfId="5" applyFont="1" applyBorder="1"/>
    <xf numFmtId="0" fontId="18" fillId="0" borderId="11" xfId="5" applyFont="1" applyBorder="1"/>
    <xf numFmtId="0" fontId="23" fillId="0" borderId="34" xfId="5" applyFont="1" applyBorder="1" applyAlignment="1">
      <alignment textRotation="1" wrapText="1"/>
    </xf>
    <xf numFmtId="0" fontId="18" fillId="0" borderId="34" xfId="5" applyFont="1" applyBorder="1"/>
    <xf numFmtId="0" fontId="22" fillId="0" borderId="4" xfId="5" applyFont="1" applyBorder="1"/>
    <xf numFmtId="0" fontId="22" fillId="0" borderId="4" xfId="5" applyFont="1" applyBorder="1" applyAlignment="1">
      <alignment wrapText="1"/>
    </xf>
    <xf numFmtId="15" fontId="22" fillId="0" borderId="4" xfId="5" applyNumberFormat="1" applyFont="1" applyBorder="1"/>
    <xf numFmtId="14" fontId="22" fillId="0" borderId="4" xfId="5" applyNumberFormat="1" applyFont="1" applyBorder="1"/>
    <xf numFmtId="0" fontId="22" fillId="0" borderId="4" xfId="5" applyFont="1" applyBorder="1" applyAlignment="1">
      <alignment textRotation="1" wrapText="1"/>
    </xf>
    <xf numFmtId="0" fontId="23" fillId="0" borderId="4" xfId="5" applyFont="1" applyBorder="1"/>
    <xf numFmtId="0" fontId="23" fillId="0" borderId="4" xfId="5" applyFont="1" applyBorder="1" applyAlignment="1">
      <alignment textRotation="1" wrapText="1"/>
    </xf>
    <xf numFmtId="0" fontId="6" fillId="2" borderId="45" xfId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justify" vertical="center" wrapText="1"/>
    </xf>
    <xf numFmtId="0" fontId="6" fillId="0" borderId="15" xfId="1" applyFont="1" applyBorder="1" applyAlignment="1">
      <alignment horizontal="center" vertical="center"/>
    </xf>
    <xf numFmtId="0" fontId="1" fillId="0" borderId="4" xfId="1" applyFont="1" applyBorder="1"/>
    <xf numFmtId="2" fontId="4" fillId="6" borderId="4" xfId="1" applyNumberFormat="1" applyFill="1" applyBorder="1"/>
    <xf numFmtId="0" fontId="6" fillId="0" borderId="49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0" xfId="1" applyFont="1" applyBorder="1" applyAlignment="1">
      <alignment vertical="center"/>
    </xf>
    <xf numFmtId="0" fontId="3" fillId="2" borderId="3" xfId="2" applyFill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50" xfId="1" applyFont="1" applyBorder="1" applyAlignment="1">
      <alignment horizontal="center" vertical="center"/>
    </xf>
    <xf numFmtId="0" fontId="6" fillId="0" borderId="53" xfId="1" applyFont="1" applyBorder="1" applyAlignment="1">
      <alignment vertical="center"/>
    </xf>
    <xf numFmtId="0" fontId="4" fillId="0" borderId="57" xfId="1" applyBorder="1"/>
    <xf numFmtId="2" fontId="24" fillId="6" borderId="52" xfId="1" applyNumberFormat="1" applyFont="1" applyFill="1" applyBorder="1" applyAlignment="1">
      <alignment horizontal="center" vertical="center"/>
    </xf>
    <xf numFmtId="0" fontId="4" fillId="0" borderId="55" xfId="1" applyBorder="1" applyAlignment="1">
      <alignment horizontal="center"/>
    </xf>
    <xf numFmtId="0" fontId="6" fillId="0" borderId="6" xfId="1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9" fillId="0" borderId="5" xfId="0" quotePrefix="1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0" borderId="6" xfId="0" quotePrefix="1" applyFont="1" applyBorder="1" applyAlignment="1">
      <alignment horizontal="justify" vertical="center" wrapText="1"/>
    </xf>
    <xf numFmtId="0" fontId="6" fillId="0" borderId="20" xfId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top" wrapText="1"/>
    </xf>
    <xf numFmtId="0" fontId="9" fillId="2" borderId="17" xfId="1" applyFont="1" applyFill="1" applyBorder="1" applyAlignment="1">
      <alignment horizontal="center" vertical="center" wrapText="1"/>
    </xf>
    <xf numFmtId="0" fontId="4" fillId="2" borderId="10" xfId="1" applyFill="1" applyBorder="1"/>
    <xf numFmtId="0" fontId="4" fillId="2" borderId="54" xfId="1" applyFill="1" applyBorder="1" applyAlignment="1">
      <alignment horizontal="center" vertical="center"/>
    </xf>
    <xf numFmtId="0" fontId="24" fillId="2" borderId="51" xfId="1" applyFont="1" applyFill="1" applyBorder="1" applyAlignment="1">
      <alignment horizontal="center" vertical="center"/>
    </xf>
    <xf numFmtId="164" fontId="24" fillId="2" borderId="51" xfId="1" applyNumberFormat="1" applyFont="1" applyFill="1" applyBorder="1" applyAlignment="1">
      <alignment horizontal="center" vertical="center"/>
    </xf>
    <xf numFmtId="0" fontId="10" fillId="2" borderId="54" xfId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top" wrapText="1"/>
    </xf>
    <xf numFmtId="0" fontId="3" fillId="2" borderId="17" xfId="2" applyFill="1" applyBorder="1" applyAlignment="1">
      <alignment horizontal="center" vertical="center" wrapText="1"/>
    </xf>
    <xf numFmtId="0" fontId="3" fillId="2" borderId="10" xfId="2" applyFill="1" applyBorder="1"/>
    <xf numFmtId="0" fontId="3" fillId="2" borderId="54" xfId="2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justify" vertical="top" wrapText="1"/>
    </xf>
    <xf numFmtId="0" fontId="9" fillId="2" borderId="5" xfId="0" applyFont="1" applyFill="1" applyBorder="1" applyAlignment="1">
      <alignment horizontal="justify" vertical="top" wrapText="1"/>
    </xf>
    <xf numFmtId="0" fontId="9" fillId="2" borderId="17" xfId="2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justify" vertical="top" wrapText="1"/>
    </xf>
    <xf numFmtId="0" fontId="9" fillId="2" borderId="60" xfId="2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vertical="top" wrapText="1"/>
    </xf>
    <xf numFmtId="0" fontId="9" fillId="2" borderId="46" xfId="0" applyFont="1" applyFill="1" applyBorder="1" applyAlignment="1">
      <alignment horizontal="center" vertical="center" wrapText="1"/>
    </xf>
    <xf numFmtId="0" fontId="9" fillId="2" borderId="21" xfId="2" applyFont="1" applyFill="1" applyBorder="1" applyAlignment="1">
      <alignment horizontal="center" vertical="center" wrapText="1"/>
    </xf>
    <xf numFmtId="2" fontId="4" fillId="2" borderId="56" xfId="1" applyNumberForma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2" fontId="4" fillId="2" borderId="62" xfId="1" applyNumberFormat="1" applyFill="1" applyBorder="1" applyAlignment="1">
      <alignment horizontal="center" vertical="center"/>
    </xf>
    <xf numFmtId="2" fontId="4" fillId="2" borderId="63" xfId="1" applyNumberFormat="1" applyFill="1" applyBorder="1" applyAlignment="1">
      <alignment horizontal="center" vertical="center"/>
    </xf>
    <xf numFmtId="2" fontId="4" fillId="2" borderId="64" xfId="1" applyNumberForma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9" fillId="2" borderId="5" xfId="0" quotePrefix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19" xfId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1" fillId="2" borderId="58" xfId="1" applyFont="1" applyFill="1" applyBorder="1" applyAlignment="1">
      <alignment horizontal="center" vertical="center" wrapText="1"/>
    </xf>
    <xf numFmtId="0" fontId="11" fillId="2" borderId="18" xfId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59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 wrapText="1"/>
    </xf>
    <xf numFmtId="0" fontId="6" fillId="2" borderId="58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0" borderId="47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9" fillId="2" borderId="60" xfId="1" applyFont="1" applyFill="1" applyBorder="1" applyAlignment="1">
      <alignment horizontal="center" vertical="center" wrapText="1"/>
    </xf>
    <xf numFmtId="0" fontId="9" fillId="2" borderId="61" xfId="1" applyFont="1" applyFill="1" applyBorder="1" applyAlignment="1">
      <alignment horizontal="center" vertical="center" wrapText="1"/>
    </xf>
    <xf numFmtId="0" fontId="16" fillId="4" borderId="2" xfId="5" applyFont="1" applyFill="1" applyBorder="1" applyAlignment="1">
      <alignment horizontal="center" vertical="center" wrapText="1"/>
    </xf>
    <xf numFmtId="0" fontId="16" fillId="4" borderId="34" xfId="5" applyFont="1" applyFill="1" applyBorder="1" applyAlignment="1">
      <alignment horizontal="center" vertical="center" wrapText="1"/>
    </xf>
    <xf numFmtId="0" fontId="16" fillId="4" borderId="11" xfId="5" applyFont="1" applyFill="1" applyBorder="1" applyAlignment="1">
      <alignment horizontal="center" vertical="center" wrapText="1"/>
    </xf>
    <xf numFmtId="0" fontId="17" fillId="4" borderId="36" xfId="5" applyFont="1" applyFill="1" applyBorder="1" applyAlignment="1">
      <alignment horizontal="center" vertical="center" wrapText="1"/>
    </xf>
    <xf numFmtId="0" fontId="17" fillId="4" borderId="39" xfId="5" applyFont="1" applyFill="1" applyBorder="1" applyAlignment="1">
      <alignment horizontal="center" vertical="center" wrapText="1"/>
    </xf>
    <xf numFmtId="0" fontId="17" fillId="4" borderId="40" xfId="5" applyFont="1" applyFill="1" applyBorder="1" applyAlignment="1">
      <alignment horizontal="center" vertical="center" wrapText="1"/>
    </xf>
    <xf numFmtId="0" fontId="21" fillId="2" borderId="2" xfId="5" applyFont="1" applyFill="1" applyBorder="1" applyAlignment="1">
      <alignment horizontal="center" vertical="center"/>
    </xf>
    <xf numFmtId="0" fontId="21" fillId="2" borderId="34" xfId="5" applyFont="1" applyFill="1" applyBorder="1" applyAlignment="1">
      <alignment horizontal="center" vertical="center"/>
    </xf>
    <xf numFmtId="0" fontId="21" fillId="2" borderId="41" xfId="5" applyFont="1" applyFill="1" applyBorder="1" applyAlignment="1">
      <alignment horizontal="center" vertical="center"/>
    </xf>
    <xf numFmtId="0" fontId="17" fillId="4" borderId="37" xfId="5" applyFont="1" applyFill="1" applyBorder="1" applyAlignment="1">
      <alignment horizontal="center" vertical="center" wrapText="1"/>
    </xf>
    <xf numFmtId="0" fontId="21" fillId="2" borderId="2" xfId="5" applyFont="1" applyFill="1" applyBorder="1" applyAlignment="1">
      <alignment horizontal="center" vertical="center" wrapText="1"/>
    </xf>
    <xf numFmtId="0" fontId="21" fillId="2" borderId="11" xfId="5" applyFont="1" applyFill="1" applyBorder="1" applyAlignment="1">
      <alignment horizontal="center" vertical="center" wrapText="1"/>
    </xf>
    <xf numFmtId="0" fontId="21" fillId="2" borderId="11" xfId="5" applyFont="1" applyFill="1" applyBorder="1" applyAlignment="1">
      <alignment horizontal="center" vertical="center"/>
    </xf>
    <xf numFmtId="0" fontId="19" fillId="2" borderId="2" xfId="8" quotePrefix="1" applyFont="1" applyFill="1" applyBorder="1" applyAlignment="1">
      <alignment horizontal="left" vertical="center" wrapText="1"/>
    </xf>
    <xf numFmtId="0" fontId="19" fillId="2" borderId="11" xfId="8" quotePrefix="1" applyFont="1" applyFill="1" applyBorder="1" applyAlignment="1">
      <alignment horizontal="left" vertical="center" wrapText="1"/>
    </xf>
    <xf numFmtId="0" fontId="14" fillId="0" borderId="0" xfId="4" quotePrefix="1" applyFont="1" applyAlignment="1">
      <alignment horizontal="left" vertical="center" wrapText="1"/>
    </xf>
    <xf numFmtId="0" fontId="15" fillId="3" borderId="22" xfId="4" quotePrefix="1" applyFont="1" applyFill="1" applyBorder="1" applyAlignment="1">
      <alignment horizontal="left" vertical="center" wrapText="1"/>
    </xf>
    <xf numFmtId="0" fontId="15" fillId="3" borderId="23" xfId="4" quotePrefix="1" applyFont="1" applyFill="1" applyBorder="1" applyAlignment="1">
      <alignment horizontal="left" vertical="center" wrapText="1"/>
    </xf>
    <xf numFmtId="0" fontId="15" fillId="3" borderId="24" xfId="4" quotePrefix="1" applyFont="1" applyFill="1" applyBorder="1" applyAlignment="1">
      <alignment horizontal="left" vertical="center" wrapText="1"/>
    </xf>
    <xf numFmtId="0" fontId="16" fillId="4" borderId="26" xfId="5" applyFont="1" applyFill="1" applyBorder="1" applyAlignment="1">
      <alignment horizontal="center" vertical="center"/>
    </xf>
    <xf numFmtId="0" fontId="16" fillId="4" borderId="27" xfId="5" applyFont="1" applyFill="1" applyBorder="1" applyAlignment="1">
      <alignment horizontal="center" vertical="center"/>
    </xf>
    <xf numFmtId="0" fontId="16" fillId="4" borderId="28" xfId="5" applyFont="1" applyFill="1" applyBorder="1" applyAlignment="1">
      <alignment horizontal="center" vertical="center"/>
    </xf>
    <xf numFmtId="0" fontId="16" fillId="4" borderId="30" xfId="5" applyFont="1" applyFill="1" applyBorder="1" applyAlignment="1">
      <alignment horizontal="center" vertical="center"/>
    </xf>
    <xf numFmtId="0" fontId="16" fillId="4" borderId="31" xfId="5" applyFont="1" applyFill="1" applyBorder="1" applyAlignment="1">
      <alignment horizontal="center" vertical="center"/>
    </xf>
    <xf numFmtId="0" fontId="16" fillId="4" borderId="32" xfId="5" applyFont="1" applyFill="1" applyBorder="1" applyAlignment="1">
      <alignment horizontal="center" vertical="center"/>
    </xf>
    <xf numFmtId="0" fontId="17" fillId="4" borderId="29" xfId="6" quotePrefix="1" applyFont="1" applyFill="1" applyBorder="1" applyAlignment="1">
      <alignment horizontal="left" vertical="center"/>
    </xf>
    <xf numFmtId="0" fontId="17" fillId="4" borderId="4" xfId="6" quotePrefix="1" applyFont="1" applyFill="1" applyBorder="1" applyAlignment="1">
      <alignment horizontal="left" vertical="center"/>
    </xf>
    <xf numFmtId="0" fontId="17" fillId="4" borderId="4" xfId="6" applyFont="1" applyFill="1" applyBorder="1" applyAlignment="1">
      <alignment horizontal="left" vertical="center"/>
    </xf>
    <xf numFmtId="0" fontId="19" fillId="0" borderId="2" xfId="5" quotePrefix="1" applyFont="1" applyBorder="1" applyAlignment="1">
      <alignment horizontal="center" vertical="center" textRotation="90" wrapText="1"/>
    </xf>
    <xf numFmtId="0" fontId="19" fillId="0" borderId="34" xfId="5" quotePrefix="1" applyFont="1" applyBorder="1" applyAlignment="1">
      <alignment horizontal="center" vertical="center" textRotation="90" wrapText="1"/>
    </xf>
    <xf numFmtId="0" fontId="19" fillId="0" borderId="33" xfId="5" quotePrefix="1" applyFont="1" applyBorder="1" applyAlignment="1">
      <alignment horizontal="center" vertical="center" textRotation="90" wrapText="1"/>
    </xf>
    <xf numFmtId="0" fontId="19" fillId="0" borderId="35" xfId="5" quotePrefix="1" applyFont="1" applyBorder="1" applyAlignment="1">
      <alignment horizontal="center" vertical="center" textRotation="90" wrapText="1"/>
    </xf>
    <xf numFmtId="0" fontId="17" fillId="4" borderId="29" xfId="6" quotePrefix="1" applyFont="1" applyFill="1" applyBorder="1" applyAlignment="1">
      <alignment horizontal="left" vertical="center" wrapText="1"/>
    </xf>
    <xf numFmtId="0" fontId="17" fillId="4" borderId="4" xfId="6" quotePrefix="1" applyFont="1" applyFill="1" applyBorder="1" applyAlignment="1">
      <alignment horizontal="left" vertical="center" wrapText="1"/>
    </xf>
    <xf numFmtId="0" fontId="17" fillId="4" borderId="36" xfId="5" applyFont="1" applyFill="1" applyBorder="1" applyAlignment="1">
      <alignment horizontal="center" vertical="center"/>
    </xf>
    <xf numFmtId="0" fontId="17" fillId="4" borderId="37" xfId="5" applyFont="1" applyFill="1" applyBorder="1" applyAlignment="1">
      <alignment horizontal="center" vertical="center"/>
    </xf>
    <xf numFmtId="0" fontId="17" fillId="4" borderId="1" xfId="5" applyFont="1" applyFill="1" applyBorder="1" applyAlignment="1">
      <alignment horizontal="center" vertical="center" wrapText="1"/>
    </xf>
    <xf numFmtId="0" fontId="17" fillId="4" borderId="3" xfId="5" applyFont="1" applyFill="1" applyBorder="1" applyAlignment="1">
      <alignment horizontal="center" vertical="center" wrapText="1"/>
    </xf>
    <xf numFmtId="0" fontId="17" fillId="4" borderId="1" xfId="5" applyFont="1" applyFill="1" applyBorder="1" applyAlignment="1">
      <alignment horizontal="center" vertical="center"/>
    </xf>
    <xf numFmtId="0" fontId="17" fillId="4" borderId="3" xfId="5" applyFont="1" applyFill="1" applyBorder="1" applyAlignment="1">
      <alignment horizontal="center" vertical="center"/>
    </xf>
  </cellXfs>
  <cellStyles count="11">
    <cellStyle name="Normal" xfId="0" builtinId="0"/>
    <cellStyle name="Normal 2" xfId="8" xr:uid="{1AF8089A-8088-417E-B9F3-74575CEB681C}"/>
    <cellStyle name="Normal 2 2 8 2 2 3" xfId="7" xr:uid="{38947226-D3FA-4868-854F-A3715A38EC35}"/>
    <cellStyle name="Normal 4 5 6" xfId="10" xr:uid="{0B71182A-3A3D-48A2-BA78-14166D595CD3}"/>
    <cellStyle name="Normal 4 5 8" xfId="2" xr:uid="{CCB5AF81-01BA-4C37-B443-34E61AF6D147}"/>
    <cellStyle name="Normal 4 8 2 2 2" xfId="4" xr:uid="{B7AF694B-BCD8-4FA6-A311-76CA618C0AB7}"/>
    <cellStyle name="Normal 4 8 2 2 2 2" xfId="3" xr:uid="{18FB67DB-11EA-4656-AAC6-1239B5A29448}"/>
    <cellStyle name="Normal 4 8 2 2 2 2 2" xfId="9" xr:uid="{284617D3-C17B-4651-BC1A-D95C857C75C4}"/>
    <cellStyle name="Normal 4 8 2 2 3" xfId="5" xr:uid="{6B32C8C5-3857-435F-9133-1341EAECD122}"/>
    <cellStyle name="Normal 4 8 2 2 4" xfId="6" xr:uid="{BD7A1D45-E20D-438D-863D-8CA5D25B577D}"/>
    <cellStyle name="Normal 4 8 2 2 5" xfId="1" xr:uid="{2B497021-ABD5-4BCB-9921-22FAAC29F7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6</xdr:col>
      <xdr:colOff>530679</xdr:colOff>
      <xdr:row>0</xdr:row>
      <xdr:rowOff>521347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DB308C-E607-4ADE-A2FA-2C4E688A2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42964" y="0"/>
          <a:ext cx="925286" cy="521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D2A09-F3CE-4220-99FE-B22DC610BA1B}">
  <sheetPr>
    <pageSetUpPr fitToPage="1"/>
  </sheetPr>
  <dimension ref="A1:M17"/>
  <sheetViews>
    <sheetView showGridLines="0" tabSelected="1" zoomScale="62" zoomScaleNormal="62" zoomScaleSheetLayoutView="85" workbookViewId="0">
      <selection activeCell="T6" sqref="T6"/>
    </sheetView>
  </sheetViews>
  <sheetFormatPr defaultColWidth="9.33203125" defaultRowHeight="14.4" x14ac:dyDescent="0.3"/>
  <cols>
    <col min="1" max="1" width="2.6640625" style="7" customWidth="1"/>
    <col min="2" max="2" width="16.5546875" style="25" customWidth="1"/>
    <col min="3" max="3" width="31.6640625" style="26" customWidth="1"/>
    <col min="4" max="4" width="62.6640625" style="7" customWidth="1"/>
    <col min="5" max="5" width="74.44140625" style="7" customWidth="1"/>
    <col min="6" max="7" width="10.33203125" style="24" customWidth="1"/>
    <col min="8" max="8" width="9.6640625" style="24" customWidth="1"/>
    <col min="9" max="9" width="9.33203125" style="7"/>
    <col min="10" max="10" width="12.88671875" style="7" hidden="1" customWidth="1"/>
    <col min="11" max="13" width="0" style="7" hidden="1" customWidth="1"/>
    <col min="14" max="16384" width="9.33203125" style="7"/>
  </cols>
  <sheetData>
    <row r="1" spans="1:13" ht="49.5" customHeight="1" thickBot="1" x14ac:dyDescent="0.35">
      <c r="A1" s="1"/>
      <c r="B1" s="2"/>
      <c r="C1" s="3"/>
      <c r="D1" s="4"/>
      <c r="E1" s="4"/>
      <c r="F1" s="5"/>
      <c r="G1" s="5"/>
      <c r="H1" s="5"/>
      <c r="I1" s="6"/>
    </row>
    <row r="2" spans="1:13" s="10" customFormat="1" ht="45" customHeight="1" thickBot="1" x14ac:dyDescent="0.35">
      <c r="A2" s="8"/>
      <c r="B2" s="141" t="s">
        <v>0</v>
      </c>
      <c r="C2" s="142"/>
      <c r="D2" s="27" t="s">
        <v>1</v>
      </c>
      <c r="E2" s="28" t="s">
        <v>2</v>
      </c>
      <c r="F2" s="150" t="s">
        <v>69</v>
      </c>
      <c r="G2" s="151"/>
      <c r="H2" s="152"/>
      <c r="I2" s="9"/>
      <c r="J2" s="87"/>
      <c r="K2" s="87"/>
      <c r="L2" s="87"/>
    </row>
    <row r="3" spans="1:13" s="10" customFormat="1" ht="30" customHeight="1" x14ac:dyDescent="0.3">
      <c r="A3" s="8"/>
      <c r="B3" s="29" t="s">
        <v>3</v>
      </c>
      <c r="C3" s="78" t="s">
        <v>4</v>
      </c>
      <c r="D3" s="143" t="s">
        <v>5</v>
      </c>
      <c r="E3" s="143"/>
      <c r="F3" s="84" t="s">
        <v>3</v>
      </c>
      <c r="G3" s="84" t="s">
        <v>4</v>
      </c>
      <c r="H3" s="80" t="s">
        <v>5</v>
      </c>
      <c r="I3" s="85"/>
      <c r="J3" s="89" t="s">
        <v>67</v>
      </c>
      <c r="K3" s="88" t="s">
        <v>5</v>
      </c>
      <c r="L3" s="83" t="s">
        <v>3</v>
      </c>
      <c r="M3" s="9"/>
    </row>
    <row r="4" spans="1:13" ht="79.5" customHeight="1" x14ac:dyDescent="0.3">
      <c r="A4" s="1"/>
      <c r="B4" s="144" t="s">
        <v>6</v>
      </c>
      <c r="C4" s="153" t="s">
        <v>7</v>
      </c>
      <c r="D4" s="79" t="s">
        <v>70</v>
      </c>
      <c r="E4" s="102" t="s">
        <v>72</v>
      </c>
      <c r="F4" s="147">
        <v>0.25</v>
      </c>
      <c r="G4" s="155">
        <v>0.5</v>
      </c>
      <c r="H4" s="103">
        <v>0.5</v>
      </c>
      <c r="I4" s="104"/>
      <c r="J4" s="105">
        <v>5</v>
      </c>
      <c r="K4" s="106">
        <f>$F$4*G4*H4*J4</f>
        <v>0.3125</v>
      </c>
      <c r="L4" s="121">
        <f>J4*G4*H4+J5*G4*H5+J6*G6</f>
        <v>5</v>
      </c>
      <c r="M4" s="6"/>
    </row>
    <row r="5" spans="1:13" ht="143.4" customHeight="1" x14ac:dyDescent="0.3">
      <c r="A5" s="11"/>
      <c r="B5" s="145"/>
      <c r="C5" s="154"/>
      <c r="D5" s="95" t="s">
        <v>71</v>
      </c>
      <c r="E5" s="102" t="s">
        <v>73</v>
      </c>
      <c r="F5" s="148"/>
      <c r="G5" s="156"/>
      <c r="H5" s="103">
        <v>0.5</v>
      </c>
      <c r="I5" s="104"/>
      <c r="J5" s="105">
        <v>5</v>
      </c>
      <c r="K5" s="107">
        <f>$F$4*G4*H5*J5</f>
        <v>0.3125</v>
      </c>
      <c r="L5" s="121"/>
      <c r="M5" s="6"/>
    </row>
    <row r="6" spans="1:13" ht="107.25" customHeight="1" x14ac:dyDescent="0.3">
      <c r="A6" s="11"/>
      <c r="B6" s="146"/>
      <c r="C6" s="93" t="s">
        <v>8</v>
      </c>
      <c r="D6" s="79" t="s">
        <v>74</v>
      </c>
      <c r="E6" s="102" t="s">
        <v>75</v>
      </c>
      <c r="F6" s="149"/>
      <c r="G6" s="103">
        <v>0.5</v>
      </c>
      <c r="H6" s="103">
        <v>1</v>
      </c>
      <c r="I6" s="104"/>
      <c r="J6" s="105">
        <v>5</v>
      </c>
      <c r="K6" s="106">
        <f>$F$4*G6*H6*J6</f>
        <v>0.625</v>
      </c>
      <c r="L6" s="121"/>
      <c r="M6" s="6"/>
    </row>
    <row r="7" spans="1:13" s="13" customFormat="1" ht="137.25" customHeight="1" x14ac:dyDescent="0.3">
      <c r="A7" s="12"/>
      <c r="B7" s="129" t="s">
        <v>9</v>
      </c>
      <c r="C7" s="94" t="s">
        <v>10</v>
      </c>
      <c r="D7" s="79" t="s">
        <v>11</v>
      </c>
      <c r="E7" s="102" t="s">
        <v>65</v>
      </c>
      <c r="F7" s="130">
        <v>0.2</v>
      </c>
      <c r="G7" s="103">
        <v>0.5</v>
      </c>
      <c r="H7" s="103">
        <v>1</v>
      </c>
      <c r="I7" s="104"/>
      <c r="J7" s="105">
        <v>5</v>
      </c>
      <c r="K7" s="106">
        <f>$F$7*G7*H7*J7</f>
        <v>0.5</v>
      </c>
      <c r="L7" s="121">
        <f>J7*G7+J8*G8</f>
        <v>5</v>
      </c>
      <c r="M7" s="86"/>
    </row>
    <row r="8" spans="1:13" s="13" customFormat="1" ht="136.19999999999999" customHeight="1" x14ac:dyDescent="0.3">
      <c r="A8" s="12"/>
      <c r="B8" s="129"/>
      <c r="C8" s="94" t="s">
        <v>12</v>
      </c>
      <c r="D8" s="96" t="s">
        <v>13</v>
      </c>
      <c r="E8" s="102" t="s">
        <v>66</v>
      </c>
      <c r="F8" s="130"/>
      <c r="G8" s="103">
        <v>0.5</v>
      </c>
      <c r="H8" s="103">
        <v>1</v>
      </c>
      <c r="I8" s="14"/>
      <c r="J8" s="108">
        <v>5</v>
      </c>
      <c r="K8" s="106">
        <f>$F$7*G8*H8*J8</f>
        <v>0.5</v>
      </c>
      <c r="L8" s="121"/>
      <c r="M8" s="86"/>
    </row>
    <row r="9" spans="1:13" s="17" customFormat="1" ht="113.4" customHeight="1" x14ac:dyDescent="0.3">
      <c r="A9" s="15"/>
      <c r="B9" s="132" t="s">
        <v>14</v>
      </c>
      <c r="C9" s="138" t="s">
        <v>15</v>
      </c>
      <c r="D9" s="97" t="s">
        <v>76</v>
      </c>
      <c r="E9" s="109" t="s">
        <v>79</v>
      </c>
      <c r="F9" s="122">
        <v>0.3</v>
      </c>
      <c r="G9" s="122">
        <v>1</v>
      </c>
      <c r="H9" s="110">
        <v>0.5</v>
      </c>
      <c r="I9" s="111"/>
      <c r="J9" s="112">
        <v>5</v>
      </c>
      <c r="K9" s="106">
        <f>$F$9*G9*H9*J9</f>
        <v>0.75</v>
      </c>
      <c r="L9" s="125">
        <f>J9*H9+J10*H10+H11*J11</f>
        <v>5</v>
      </c>
      <c r="M9" s="16"/>
    </row>
    <row r="10" spans="1:13" s="19" customFormat="1" ht="108" customHeight="1" x14ac:dyDescent="0.3">
      <c r="A10" s="18"/>
      <c r="B10" s="136"/>
      <c r="C10" s="139"/>
      <c r="D10" s="98" t="s">
        <v>77</v>
      </c>
      <c r="E10" s="102" t="s">
        <v>80</v>
      </c>
      <c r="F10" s="123"/>
      <c r="G10" s="123"/>
      <c r="H10" s="110">
        <v>0.4</v>
      </c>
      <c r="I10" s="104"/>
      <c r="J10" s="105">
        <v>5</v>
      </c>
      <c r="K10" s="106">
        <f>$F$9*G9*H10*J10</f>
        <v>0.6</v>
      </c>
      <c r="L10" s="126"/>
    </row>
    <row r="11" spans="1:13" s="19" customFormat="1" ht="108" customHeight="1" x14ac:dyDescent="0.3">
      <c r="A11" s="18"/>
      <c r="B11" s="137"/>
      <c r="C11" s="140"/>
      <c r="D11" s="98" t="s">
        <v>78</v>
      </c>
      <c r="E11" s="113" t="s">
        <v>81</v>
      </c>
      <c r="F11" s="124"/>
      <c r="G11" s="124"/>
      <c r="H11" s="110">
        <v>0.1</v>
      </c>
      <c r="I11" s="104"/>
      <c r="J11" s="105">
        <v>5</v>
      </c>
      <c r="K11" s="107">
        <f>$F$9*G9*H11*J11</f>
        <v>0.15</v>
      </c>
      <c r="L11" s="127"/>
    </row>
    <row r="12" spans="1:13" s="17" customFormat="1" ht="108" customHeight="1" x14ac:dyDescent="0.3">
      <c r="A12" s="15"/>
      <c r="B12" s="131" t="s">
        <v>17</v>
      </c>
      <c r="C12" s="138" t="s">
        <v>18</v>
      </c>
      <c r="D12" s="96" t="s">
        <v>82</v>
      </c>
      <c r="E12" s="114" t="s">
        <v>84</v>
      </c>
      <c r="F12" s="134">
        <v>0.25</v>
      </c>
      <c r="G12" s="122">
        <v>0.5</v>
      </c>
      <c r="H12" s="115">
        <v>0.5</v>
      </c>
      <c r="I12" s="111"/>
      <c r="J12" s="112">
        <v>5</v>
      </c>
      <c r="K12" s="106">
        <f>$F$12*G12*H12*J12</f>
        <v>0.3125</v>
      </c>
      <c r="L12" s="121">
        <f>J12*G12*H12+J13*G12*H13+J14*G14</f>
        <v>5</v>
      </c>
      <c r="M12" s="16"/>
    </row>
    <row r="13" spans="1:13" s="17" customFormat="1" ht="150.6" customHeight="1" x14ac:dyDescent="0.3">
      <c r="A13" s="15"/>
      <c r="B13" s="132"/>
      <c r="C13" s="140"/>
      <c r="D13" s="99" t="s">
        <v>83</v>
      </c>
      <c r="E13" s="116" t="s">
        <v>85</v>
      </c>
      <c r="F13" s="122"/>
      <c r="G13" s="124"/>
      <c r="H13" s="117">
        <v>0.5</v>
      </c>
      <c r="I13" s="111"/>
      <c r="J13" s="112">
        <v>5</v>
      </c>
      <c r="K13" s="106">
        <f>$F$12*G12*H13*J13</f>
        <v>0.3125</v>
      </c>
      <c r="L13" s="121"/>
      <c r="M13" s="16"/>
    </row>
    <row r="14" spans="1:13" s="17" customFormat="1" ht="111" customHeight="1" thickBot="1" x14ac:dyDescent="0.35">
      <c r="A14" s="15"/>
      <c r="B14" s="133"/>
      <c r="C14" s="100" t="s">
        <v>19</v>
      </c>
      <c r="D14" s="101" t="s">
        <v>20</v>
      </c>
      <c r="E14" s="118" t="s">
        <v>86</v>
      </c>
      <c r="F14" s="135"/>
      <c r="G14" s="119">
        <v>0.5</v>
      </c>
      <c r="H14" s="120">
        <v>1</v>
      </c>
      <c r="I14" s="111"/>
      <c r="J14" s="112">
        <v>5</v>
      </c>
      <c r="K14" s="106">
        <f>$F$12*G14*H14*J14</f>
        <v>0.625</v>
      </c>
      <c r="L14" s="121"/>
      <c r="M14" s="16"/>
    </row>
    <row r="15" spans="1:13" ht="15" thickBot="1" x14ac:dyDescent="0.35">
      <c r="B15" s="20"/>
      <c r="C15" s="21"/>
      <c r="D15" s="22"/>
      <c r="E15" s="22"/>
      <c r="F15" s="23"/>
      <c r="G15" s="23"/>
      <c r="H15" s="23"/>
      <c r="I15" s="1"/>
      <c r="J15" s="92"/>
      <c r="K15" s="91">
        <f>SUM(K4:K14)</f>
        <v>5</v>
      </c>
      <c r="L15" s="90"/>
      <c r="M15" s="6"/>
    </row>
    <row r="16" spans="1:13" ht="51.6" customHeight="1" x14ac:dyDescent="0.3">
      <c r="B16" s="128" t="s">
        <v>87</v>
      </c>
      <c r="C16" s="128"/>
      <c r="D16" s="128"/>
      <c r="E16" s="128"/>
      <c r="J16" s="22"/>
      <c r="K16" s="22"/>
      <c r="L16" s="22"/>
    </row>
    <row r="17" spans="11:12" x14ac:dyDescent="0.3">
      <c r="K17" s="82">
        <f>(0.25*0.5*1*(J4+J6))+(0.2*0.5*1*(J7+J8))+(0.3*1*0.5*(J9+J10))+(0.25*0.5*1*(J12+J14))</f>
        <v>5</v>
      </c>
      <c r="L17" s="81" t="s">
        <v>68</v>
      </c>
    </row>
  </sheetData>
  <mergeCells count="22">
    <mergeCell ref="B2:C2"/>
    <mergeCell ref="D3:E3"/>
    <mergeCell ref="B4:B6"/>
    <mergeCell ref="F4:F6"/>
    <mergeCell ref="F2:H2"/>
    <mergeCell ref="C4:C5"/>
    <mergeCell ref="G4:G5"/>
    <mergeCell ref="B16:E16"/>
    <mergeCell ref="B7:B8"/>
    <mergeCell ref="F7:F8"/>
    <mergeCell ref="B12:B14"/>
    <mergeCell ref="F12:F14"/>
    <mergeCell ref="B9:B11"/>
    <mergeCell ref="C9:C11"/>
    <mergeCell ref="F9:F11"/>
    <mergeCell ref="C12:C13"/>
    <mergeCell ref="L4:L6"/>
    <mergeCell ref="L7:L8"/>
    <mergeCell ref="L12:L14"/>
    <mergeCell ref="G9:G11"/>
    <mergeCell ref="L9:L11"/>
    <mergeCell ref="G12:G13"/>
  </mergeCells>
  <printOptions horizontalCentered="1" verticalCentered="1"/>
  <pageMargins left="0" right="0" top="0.39370078740157483" bottom="0" header="0" footer="0"/>
  <pageSetup paperSize="8" scale="55" fitToHeight="4" orientation="portrait" r:id="rId1"/>
  <headerFooter>
    <oddFooter>&amp;R&amp;9versão 17-02-2023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036A8-FA70-4E2C-AB79-97A6C873B30F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B6DB8-157F-452B-ACDE-8706F5CA54D7}">
  <sheetPr>
    <pageSetUpPr fitToPage="1"/>
  </sheetPr>
  <dimension ref="A1:AH26"/>
  <sheetViews>
    <sheetView showGridLines="0" view="pageBreakPreview" topLeftCell="A16" zoomScale="130" zoomScaleNormal="100" zoomScaleSheetLayoutView="130" workbookViewId="0">
      <selection activeCell="F19" sqref="F19"/>
    </sheetView>
  </sheetViews>
  <sheetFormatPr defaultColWidth="9.109375" defaultRowHeight="10.199999999999999" x14ac:dyDescent="0.2"/>
  <cols>
    <col min="1" max="1" width="12.6640625" style="76" customWidth="1"/>
    <col min="2" max="3" width="6.6640625" style="33" customWidth="1"/>
    <col min="4" max="4" width="25.6640625" style="77" customWidth="1"/>
    <col min="5" max="5" width="25.6640625" style="33" customWidth="1"/>
    <col min="6" max="6" width="40.6640625" style="33" customWidth="1"/>
    <col min="7" max="7" width="15.6640625" style="33" hidden="1" customWidth="1"/>
    <col min="8" max="8" width="15.6640625" style="33" customWidth="1"/>
    <col min="9" max="9" width="15.6640625" style="33" hidden="1" customWidth="1"/>
    <col min="10" max="10" width="14.6640625" style="33" customWidth="1"/>
    <col min="11" max="16384" width="9.109375" style="33"/>
  </cols>
  <sheetData>
    <row r="1" spans="1:34" s="30" customFormat="1" ht="24" hidden="1" customHeight="1" x14ac:dyDescent="0.3">
      <c r="A1" s="172" t="s">
        <v>21</v>
      </c>
      <c r="B1" s="172"/>
      <c r="C1" s="172"/>
      <c r="D1" s="172"/>
      <c r="E1" s="172"/>
      <c r="F1" s="172"/>
      <c r="G1" s="172"/>
      <c r="H1" s="172"/>
      <c r="I1" s="172"/>
    </row>
    <row r="2" spans="1:34" s="30" customFormat="1" ht="43.2" hidden="1" customHeight="1" x14ac:dyDescent="0.3">
      <c r="A2" s="173" t="s">
        <v>22</v>
      </c>
      <c r="B2" s="174"/>
      <c r="C2" s="174"/>
      <c r="D2" s="174"/>
      <c r="E2" s="175"/>
      <c r="F2" s="31" t="s">
        <v>23</v>
      </c>
      <c r="G2" s="176" t="s">
        <v>24</v>
      </c>
      <c r="H2" s="177"/>
      <c r="I2" s="178"/>
    </row>
    <row r="3" spans="1:34" ht="21" hidden="1" customHeight="1" x14ac:dyDescent="0.2">
      <c r="A3" s="182" t="s">
        <v>25</v>
      </c>
      <c r="B3" s="183"/>
      <c r="C3" s="183"/>
      <c r="D3" s="184"/>
      <c r="E3" s="184"/>
      <c r="F3" s="184"/>
      <c r="G3" s="179"/>
      <c r="H3" s="180"/>
      <c r="I3" s="181"/>
      <c r="J3" s="32"/>
    </row>
    <row r="4" spans="1:34" ht="21" hidden="1" customHeight="1" x14ac:dyDescent="0.2">
      <c r="A4" s="182" t="s">
        <v>26</v>
      </c>
      <c r="B4" s="183"/>
      <c r="C4" s="183"/>
      <c r="D4" s="184"/>
      <c r="E4" s="184"/>
      <c r="F4" s="184"/>
      <c r="G4" s="185" t="s">
        <v>27</v>
      </c>
      <c r="H4" s="185" t="s">
        <v>28</v>
      </c>
      <c r="I4" s="187" t="s">
        <v>29</v>
      </c>
      <c r="J4" s="32"/>
    </row>
    <row r="5" spans="1:34" ht="21" hidden="1" customHeight="1" x14ac:dyDescent="0.2">
      <c r="A5" s="182" t="s">
        <v>30</v>
      </c>
      <c r="B5" s="183"/>
      <c r="C5" s="183"/>
      <c r="D5" s="183"/>
      <c r="E5" s="183"/>
      <c r="F5" s="183"/>
      <c r="G5" s="186"/>
      <c r="H5" s="186"/>
      <c r="I5" s="188"/>
      <c r="J5" s="32"/>
    </row>
    <row r="6" spans="1:34" ht="21" hidden="1" customHeight="1" x14ac:dyDescent="0.2">
      <c r="A6" s="182" t="s">
        <v>31</v>
      </c>
      <c r="B6" s="183"/>
      <c r="C6" s="183"/>
      <c r="D6" s="183"/>
      <c r="E6" s="183"/>
      <c r="F6" s="183"/>
      <c r="G6" s="186"/>
      <c r="H6" s="186"/>
      <c r="I6" s="188"/>
      <c r="J6" s="32"/>
    </row>
    <row r="7" spans="1:34" ht="45" hidden="1" customHeight="1" x14ac:dyDescent="0.2">
      <c r="A7" s="189" t="s">
        <v>32</v>
      </c>
      <c r="B7" s="190"/>
      <c r="C7" s="190"/>
      <c r="D7" s="190"/>
      <c r="E7" s="190"/>
      <c r="F7" s="190"/>
      <c r="G7" s="186"/>
      <c r="H7" s="186"/>
      <c r="I7" s="188"/>
      <c r="J7" s="32"/>
    </row>
    <row r="8" spans="1:34" ht="21" customHeight="1" x14ac:dyDescent="0.2">
      <c r="A8" s="191" t="s">
        <v>33</v>
      </c>
      <c r="B8" s="193" t="s">
        <v>34</v>
      </c>
      <c r="C8" s="194"/>
      <c r="D8" s="34" t="s">
        <v>35</v>
      </c>
      <c r="E8" s="195" t="s">
        <v>36</v>
      </c>
      <c r="F8" s="196"/>
      <c r="G8" s="186"/>
      <c r="H8" s="186"/>
      <c r="I8" s="188"/>
      <c r="J8" s="32"/>
    </row>
    <row r="9" spans="1:34" ht="21" customHeight="1" x14ac:dyDescent="0.2">
      <c r="A9" s="192"/>
      <c r="B9" s="35" t="s">
        <v>37</v>
      </c>
      <c r="C9" s="35" t="s">
        <v>38</v>
      </c>
      <c r="D9" s="34"/>
      <c r="E9" s="36" t="s">
        <v>39</v>
      </c>
      <c r="F9" s="36" t="s">
        <v>40</v>
      </c>
      <c r="G9" s="186"/>
      <c r="H9" s="186"/>
      <c r="I9" s="188"/>
      <c r="J9" s="32"/>
    </row>
    <row r="10" spans="1:34" ht="90" customHeight="1" x14ac:dyDescent="0.2">
      <c r="A10" s="160" t="s">
        <v>41</v>
      </c>
      <c r="B10" s="163">
        <v>15</v>
      </c>
      <c r="C10" s="163">
        <v>30</v>
      </c>
      <c r="D10" s="157" t="s">
        <v>7</v>
      </c>
      <c r="E10" s="170" t="s">
        <v>42</v>
      </c>
      <c r="F10" s="37" t="s">
        <v>43</v>
      </c>
      <c r="G10" s="38" t="s">
        <v>44</v>
      </c>
      <c r="H10" s="38" t="s">
        <v>44</v>
      </c>
      <c r="I10" s="39"/>
      <c r="J10" s="32"/>
    </row>
    <row r="11" spans="1:34" ht="90" customHeight="1" x14ac:dyDescent="0.2">
      <c r="A11" s="161"/>
      <c r="B11" s="164"/>
      <c r="C11" s="164"/>
      <c r="D11" s="159"/>
      <c r="E11" s="171"/>
      <c r="F11" s="40" t="s">
        <v>45</v>
      </c>
      <c r="G11" s="38" t="s">
        <v>44</v>
      </c>
      <c r="H11" s="38"/>
      <c r="I11" s="39"/>
      <c r="J11" s="32"/>
    </row>
    <row r="12" spans="1:34" ht="75" customHeight="1" x14ac:dyDescent="0.2">
      <c r="A12" s="166"/>
      <c r="B12" s="169"/>
      <c r="C12" s="169"/>
      <c r="D12" s="41" t="s">
        <v>8</v>
      </c>
      <c r="E12" s="42" t="s">
        <v>46</v>
      </c>
      <c r="F12" s="40" t="s">
        <v>47</v>
      </c>
      <c r="G12" s="38" t="s">
        <v>44</v>
      </c>
      <c r="H12" s="38" t="s">
        <v>44</v>
      </c>
      <c r="I12" s="39" t="s">
        <v>44</v>
      </c>
      <c r="J12" s="32"/>
    </row>
    <row r="13" spans="1:34" s="46" customFormat="1" ht="75" customHeight="1" x14ac:dyDescent="0.3">
      <c r="A13" s="160" t="s">
        <v>48</v>
      </c>
      <c r="B13" s="167">
        <v>10</v>
      </c>
      <c r="C13" s="167">
        <v>20</v>
      </c>
      <c r="D13" s="43" t="s">
        <v>10</v>
      </c>
      <c r="E13" s="44" t="s">
        <v>49</v>
      </c>
      <c r="F13" s="44" t="s">
        <v>11</v>
      </c>
      <c r="G13" s="38" t="s">
        <v>44</v>
      </c>
      <c r="H13" s="38" t="s">
        <v>44</v>
      </c>
      <c r="I13" s="39" t="s">
        <v>44</v>
      </c>
      <c r="J13" s="45"/>
    </row>
    <row r="14" spans="1:34" s="46" customFormat="1" ht="75" customHeight="1" x14ac:dyDescent="0.3">
      <c r="A14" s="166"/>
      <c r="B14" s="168"/>
      <c r="C14" s="168"/>
      <c r="D14" s="43" t="s">
        <v>12</v>
      </c>
      <c r="E14" s="47" t="s">
        <v>50</v>
      </c>
      <c r="F14" s="44" t="s">
        <v>13</v>
      </c>
      <c r="G14" s="38" t="s">
        <v>44</v>
      </c>
      <c r="H14" s="38" t="s">
        <v>44</v>
      </c>
      <c r="I14" s="39" t="s">
        <v>44</v>
      </c>
      <c r="J14" s="45"/>
    </row>
    <row r="15" spans="1:34" s="49" customFormat="1" ht="75" customHeight="1" x14ac:dyDescent="0.2">
      <c r="A15" s="160" t="s">
        <v>51</v>
      </c>
      <c r="B15" s="163">
        <v>30</v>
      </c>
      <c r="C15" s="163">
        <v>40</v>
      </c>
      <c r="D15" s="157" t="s">
        <v>15</v>
      </c>
      <c r="E15" s="42" t="s">
        <v>52</v>
      </c>
      <c r="F15" s="40" t="s">
        <v>16</v>
      </c>
      <c r="G15" s="38" t="s">
        <v>44</v>
      </c>
      <c r="H15" s="38" t="s">
        <v>44</v>
      </c>
      <c r="I15" s="39" t="s">
        <v>44</v>
      </c>
      <c r="J15" s="48"/>
    </row>
    <row r="16" spans="1:34" s="51" customFormat="1" ht="75" customHeight="1" x14ac:dyDescent="0.2">
      <c r="A16" s="161"/>
      <c r="B16" s="164"/>
      <c r="C16" s="164"/>
      <c r="D16" s="158"/>
      <c r="E16" s="50" t="s">
        <v>53</v>
      </c>
      <c r="F16" s="40" t="s">
        <v>54</v>
      </c>
      <c r="G16" s="38" t="s">
        <v>44</v>
      </c>
      <c r="H16" s="38" t="s">
        <v>44</v>
      </c>
      <c r="I16" s="39" t="s">
        <v>44</v>
      </c>
      <c r="J16" s="48"/>
      <c r="K16" s="49"/>
      <c r="L16" s="49"/>
      <c r="M16" s="49"/>
      <c r="N16" s="49"/>
      <c r="O16" s="49"/>
      <c r="P16" s="48"/>
      <c r="Q16" s="49"/>
      <c r="R16" s="49"/>
      <c r="S16" s="49"/>
      <c r="T16" s="49"/>
      <c r="U16" s="49"/>
      <c r="V16" s="48"/>
      <c r="W16" s="49"/>
      <c r="X16" s="49"/>
      <c r="Y16" s="49"/>
      <c r="Z16" s="49"/>
      <c r="AA16" s="49"/>
      <c r="AB16" s="48"/>
      <c r="AC16" s="49"/>
      <c r="AD16" s="49"/>
      <c r="AE16" s="49"/>
      <c r="AF16" s="49"/>
      <c r="AG16" s="49"/>
      <c r="AH16" s="48"/>
    </row>
    <row r="17" spans="1:10" ht="75" customHeight="1" x14ac:dyDescent="0.2">
      <c r="A17" s="166"/>
      <c r="B17" s="169"/>
      <c r="C17" s="169"/>
      <c r="D17" s="159"/>
      <c r="E17" s="42" t="s">
        <v>55</v>
      </c>
      <c r="F17" s="40" t="s">
        <v>56</v>
      </c>
      <c r="G17" s="38" t="s">
        <v>57</v>
      </c>
      <c r="H17" s="38"/>
      <c r="I17" s="39"/>
      <c r="J17" s="52"/>
    </row>
    <row r="18" spans="1:10" ht="75" customHeight="1" x14ac:dyDescent="0.2">
      <c r="A18" s="160" t="s">
        <v>58</v>
      </c>
      <c r="B18" s="163">
        <v>25</v>
      </c>
      <c r="C18" s="163">
        <v>40</v>
      </c>
      <c r="D18" s="157" t="s">
        <v>18</v>
      </c>
      <c r="E18" s="50" t="s">
        <v>59</v>
      </c>
      <c r="F18" s="40" t="s">
        <v>60</v>
      </c>
      <c r="G18" s="38" t="s">
        <v>44</v>
      </c>
      <c r="H18" s="38"/>
      <c r="I18" s="39"/>
      <c r="J18" s="32"/>
    </row>
    <row r="19" spans="1:10" s="49" customFormat="1" ht="75" customHeight="1" x14ac:dyDescent="0.2">
      <c r="A19" s="161"/>
      <c r="B19" s="164"/>
      <c r="C19" s="164"/>
      <c r="D19" s="159"/>
      <c r="E19" s="50" t="s">
        <v>61</v>
      </c>
      <c r="F19" s="44" t="s">
        <v>62</v>
      </c>
      <c r="G19" s="38" t="s">
        <v>44</v>
      </c>
      <c r="H19" s="38" t="s">
        <v>44</v>
      </c>
      <c r="I19" s="39" t="s">
        <v>44</v>
      </c>
      <c r="J19" s="48"/>
    </row>
    <row r="20" spans="1:10" s="49" customFormat="1" ht="75" customHeight="1" x14ac:dyDescent="0.2">
      <c r="A20" s="162"/>
      <c r="B20" s="165"/>
      <c r="C20" s="165"/>
      <c r="D20" s="53" t="s">
        <v>19</v>
      </c>
      <c r="E20" s="54" t="s">
        <v>63</v>
      </c>
      <c r="F20" s="55" t="s">
        <v>20</v>
      </c>
      <c r="G20" s="56" t="s">
        <v>44</v>
      </c>
      <c r="H20" s="56" t="s">
        <v>44</v>
      </c>
      <c r="I20" s="57" t="s">
        <v>44</v>
      </c>
      <c r="J20" s="48"/>
    </row>
    <row r="21" spans="1:10" s="49" customFormat="1" ht="15" customHeight="1" x14ac:dyDescent="0.2">
      <c r="A21" s="58" t="s">
        <v>64</v>
      </c>
      <c r="B21" s="59"/>
      <c r="C21" s="59"/>
      <c r="D21" s="60"/>
      <c r="E21" s="61"/>
      <c r="F21" s="62"/>
      <c r="G21" s="63"/>
      <c r="H21" s="63"/>
      <c r="I21" s="63"/>
      <c r="J21" s="48"/>
    </row>
    <row r="22" spans="1:10" ht="9.6" customHeight="1" x14ac:dyDescent="0.2">
      <c r="A22" s="64"/>
      <c r="B22" s="65">
        <f>SUM(B10:B18)</f>
        <v>80</v>
      </c>
      <c r="C22" s="65">
        <f>SUM(C10:C18)</f>
        <v>130</v>
      </c>
      <c r="D22" s="66"/>
      <c r="E22" s="65"/>
      <c r="F22" s="65"/>
      <c r="G22" s="65"/>
      <c r="H22" s="65"/>
      <c r="I22" s="65"/>
      <c r="J22" s="32"/>
    </row>
    <row r="23" spans="1:10" x14ac:dyDescent="0.2">
      <c r="A23" s="67"/>
      <c r="B23" s="68"/>
      <c r="C23" s="68"/>
      <c r="D23" s="69"/>
      <c r="E23" s="70"/>
      <c r="F23" s="70"/>
      <c r="G23" s="68"/>
      <c r="H23" s="68"/>
      <c r="I23" s="68"/>
    </row>
    <row r="24" spans="1:10" s="71" customFormat="1" x14ac:dyDescent="0.2">
      <c r="D24" s="72"/>
    </row>
    <row r="25" spans="1:10" x14ac:dyDescent="0.2">
      <c r="A25" s="73"/>
      <c r="B25" s="74"/>
      <c r="C25" s="74"/>
      <c r="D25" s="75"/>
      <c r="E25" s="71"/>
      <c r="F25" s="71"/>
    </row>
    <row r="26" spans="1:10" x14ac:dyDescent="0.2">
      <c r="A26" s="72"/>
      <c r="B26" s="72"/>
      <c r="C26" s="72"/>
      <c r="D26" s="75"/>
      <c r="E26" s="71"/>
      <c r="F26" s="71"/>
    </row>
  </sheetData>
  <mergeCells count="30">
    <mergeCell ref="A1:I1"/>
    <mergeCell ref="A2:E2"/>
    <mergeCell ref="G2:I3"/>
    <mergeCell ref="A3:F3"/>
    <mergeCell ref="A4:F4"/>
    <mergeCell ref="G4:G9"/>
    <mergeCell ref="H4:H9"/>
    <mergeCell ref="I4:I9"/>
    <mergeCell ref="A5:F5"/>
    <mergeCell ref="A6:F6"/>
    <mergeCell ref="A7:F7"/>
    <mergeCell ref="A8:A9"/>
    <mergeCell ref="B8:C8"/>
    <mergeCell ref="E8:F8"/>
    <mergeCell ref="A10:A12"/>
    <mergeCell ref="B10:B12"/>
    <mergeCell ref="C10:C12"/>
    <mergeCell ref="D10:D11"/>
    <mergeCell ref="E10:E11"/>
    <mergeCell ref="A13:A14"/>
    <mergeCell ref="B13:B14"/>
    <mergeCell ref="C13:C14"/>
    <mergeCell ref="A15:A17"/>
    <mergeCell ref="B15:B17"/>
    <mergeCell ref="C15:C17"/>
    <mergeCell ref="D15:D17"/>
    <mergeCell ref="A18:A20"/>
    <mergeCell ref="B18:B20"/>
    <mergeCell ref="C18:C20"/>
    <mergeCell ref="D18:D19"/>
  </mergeCells>
  <printOptions horizontalCentered="1"/>
  <pageMargins left="0" right="0" top="0.39370078740157483" bottom="0" header="0" footer="0"/>
  <pageSetup paperSize="8" fitToHeight="3" orientation="portrait" r:id="rId1"/>
  <headerFooter>
    <oddFooter>&amp;R&amp;9versão 17-02-2023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CS_AmpliaçãoInfra_RAA</vt:lpstr>
      <vt:lpstr>Folha1</vt:lpstr>
      <vt:lpstr>3.1_IE_Ferr</vt:lpstr>
      <vt:lpstr>'3.1_IE_Ferr'!Área_de_Impressão</vt:lpstr>
      <vt:lpstr>CS_AmpliaçãoInfra_RAA!Área_de_Impressão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Nunes</dc:creator>
  <cp:lastModifiedBy>Sustentável 2030</cp:lastModifiedBy>
  <cp:lastPrinted>2024-08-07T16:00:37Z</cp:lastPrinted>
  <dcterms:created xsi:type="dcterms:W3CDTF">2023-06-27T14:29:16Z</dcterms:created>
  <dcterms:modified xsi:type="dcterms:W3CDTF">2025-02-20T11:42:33Z</dcterms:modified>
</cp:coreProperties>
</file>